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gpmortgages-my.sharepoint.com/personal/hwilkin_clearedgelending_com/Documents/Desktop/"/>
    </mc:Choice>
  </mc:AlternateContent>
  <xr:revisionPtr revIDLastSave="0" documentId="8_{8E178E46-6485-4753-ACDB-6F33168036F8}" xr6:coauthVersionLast="47" xr6:coauthVersionMax="47" xr10:uidLastSave="{00000000-0000-0000-0000-000000000000}"/>
  <workbookProtection lockStructure="1"/>
  <bookViews>
    <workbookView xWindow="-120" yWindow="-120" windowWidth="29040" windowHeight="15720" tabRatio="500" xr2:uid="{00000000-000D-0000-FFFF-FFFF00000000}"/>
  </bookViews>
  <sheets>
    <sheet name="Asset Utiliz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1" l="1"/>
  <c r="E65" i="1"/>
  <c r="E64" i="1"/>
  <c r="E63" i="1"/>
  <c r="K43" i="1"/>
  <c r="K42" i="1"/>
  <c r="K41" i="1"/>
  <c r="K40" i="1"/>
  <c r="K39" i="1"/>
  <c r="K45" i="1" s="1"/>
  <c r="K54" i="1" s="1"/>
  <c r="K56" i="1" s="1"/>
  <c r="K30" i="1"/>
  <c r="J30" i="1"/>
  <c r="K28" i="1"/>
  <c r="J28" i="1"/>
  <c r="K26" i="1"/>
  <c r="J26" i="1"/>
  <c r="K24" i="1"/>
  <c r="J24" i="1"/>
  <c r="K22" i="1"/>
  <c r="J22" i="1"/>
  <c r="K20" i="1"/>
  <c r="J20" i="1"/>
  <c r="K18" i="1"/>
  <c r="J18" i="1"/>
  <c r="K16" i="1"/>
  <c r="J16" i="1"/>
  <c r="K14" i="1"/>
  <c r="J14" i="1"/>
  <c r="J12" i="1"/>
  <c r="K12" i="1" s="1"/>
  <c r="K36" i="1" l="1"/>
  <c r="K52" i="1" s="1"/>
  <c r="J57" i="1" s="1"/>
  <c r="K57" i="1" s="1"/>
</calcChain>
</file>

<file path=xl/sharedStrings.xml><?xml version="1.0" encoding="utf-8"?>
<sst xmlns="http://schemas.openxmlformats.org/spreadsheetml/2006/main" count="136" uniqueCount="74">
  <si>
    <t>Asset Utilization</t>
  </si>
  <si>
    <t>Borrower Name:</t>
  </si>
  <si>
    <t>Co-Borrower Name:</t>
  </si>
  <si>
    <t>Date:</t>
  </si>
  <si>
    <t>Loan Amount:</t>
  </si>
  <si>
    <t>Borrower #3 Name:</t>
  </si>
  <si>
    <t>Borrower #4 Name:</t>
  </si>
  <si>
    <t>No Income or Employment Verification Required  |  No DTI Calculated  |  No Supplemental Income</t>
  </si>
  <si>
    <t>** This tool is for calculation purposes only. All calculations are subject to CEL Matrices, which may limit the maximum loan amount. **</t>
  </si>
  <si>
    <t>Gift Funds cannot be used for Asset Utilization qualifying  |  Cannot use Business Funds  |  Cannot use Cash Out Proceeds</t>
  </si>
  <si>
    <t>All assets must be liquid or can be liquidated without restriction  |  Trust assets must meet eligible asset requirements</t>
  </si>
  <si>
    <t>ASSETS</t>
  </si>
  <si>
    <t>Asset Type</t>
  </si>
  <si>
    <t>Institution Name</t>
  </si>
  <si>
    <t>Account #</t>
  </si>
  <si>
    <t>Statement
Date</t>
  </si>
  <si>
    <t>Asset Amount
(100% of Balance)</t>
  </si>
  <si>
    <t>Qualifying
%</t>
  </si>
  <si>
    <t>Qualified
Asset Amount</t>
  </si>
  <si>
    <t>Select Asset Type</t>
  </si>
  <si>
    <t>Account Holder</t>
  </si>
  <si>
    <t>Select Account Holder</t>
  </si>
  <si>
    <t>Annuities must permit withdrawal without penalty or be in distribution status</t>
  </si>
  <si>
    <t>Trust assets: eligible if revocable trust (borrower is trustee) OR irrevocable trust where borrower is beneficiary with immediate access</t>
  </si>
  <si>
    <t>Note: Sale of business, inheritance, or legal settlement proceeds not eligible unless seasoned in borrower's account for at least 12 months</t>
  </si>
  <si>
    <t>Total Qualified Assets:</t>
  </si>
  <si>
    <t>PERSONALLY LIABLE MORTGAGE BALANCES</t>
  </si>
  <si>
    <t>Property Description</t>
  </si>
  <si>
    <t>Property Type</t>
  </si>
  <si>
    <t>Outstanding Balance</t>
  </si>
  <si>
    <t>Include?</t>
  </si>
  <si>
    <t>Qualifying Balance</t>
  </si>
  <si>
    <t>Select Type</t>
  </si>
  <si>
    <t>YES</t>
  </si>
  <si>
    <t>* Include all mortgages for which the borrower is personally liable, including the subject property</t>
  </si>
  <si>
    <t>Total Personally Liable Mortgage Balances:</t>
  </si>
  <si>
    <t>Calculating Post-Closing Assets</t>
  </si>
  <si>
    <t>Down Payment / Funds from Borrower Required</t>
  </si>
  <si>
    <t>Cash Deposit / Earnest Money Deposit (if cleared)</t>
  </si>
  <si>
    <t>Closing Costs / Prepaid Expenses</t>
  </si>
  <si>
    <t>Required Reserves</t>
  </si>
  <si>
    <t>Amount for Funds To Close can be located on page 2 of the Loan Estimate or Closing Disclosure</t>
  </si>
  <si>
    <t>Total Post-Closing Assets:  Total Qualified Assets − Funds to Close</t>
  </si>
  <si>
    <t>Eligibility Requirement: Post-closing assets must be the GREATER of (1) 150% of all personally liable mortgage balances including subject property, OR (2) $1,000,000</t>
  </si>
  <si>
    <t>Threshold 1:  150% of Total Mortgage Balances</t>
  </si>
  <si>
    <t>Threshold 2:  $1,000,000 Minimum</t>
  </si>
  <si>
    <t>Required Minimum Post-Closing Assets  (Greater Of):</t>
  </si>
  <si>
    <t>ASSET UTILIZATION ELIGIBILITY</t>
  </si>
  <si>
    <t>DROPDOWNS</t>
  </si>
  <si>
    <t>BORROWER NAMES</t>
  </si>
  <si>
    <t>Checking</t>
  </si>
  <si>
    <t>Subject Property</t>
  </si>
  <si>
    <t>Savings</t>
  </si>
  <si>
    <t>Primary Residence</t>
  </si>
  <si>
    <t>Money Market</t>
  </si>
  <si>
    <t>Second Home</t>
  </si>
  <si>
    <t>Annuities *</t>
  </si>
  <si>
    <t>Investment Property</t>
  </si>
  <si>
    <t>Mutual Funds</t>
  </si>
  <si>
    <t>Non-Borrower</t>
  </si>
  <si>
    <t>Stocks</t>
  </si>
  <si>
    <t>Bonds</t>
  </si>
  <si>
    <t>401K</t>
  </si>
  <si>
    <t>IRA</t>
  </si>
  <si>
    <t>SEP</t>
  </si>
  <si>
    <t>KEOGH</t>
  </si>
  <si>
    <t>US Treasuries Maturity &lt;1 year</t>
  </si>
  <si>
    <t>Life Insurance (Cash Surrender Value)</t>
  </si>
  <si>
    <t>UNDER 59½ (YES/NO per borrower):</t>
  </si>
  <si>
    <t>B1 Under 59½?</t>
  </si>
  <si>
    <t>NO</t>
  </si>
  <si>
    <t>B2 Under 59½?</t>
  </si>
  <si>
    <t>B3 Under 59½?</t>
  </si>
  <si>
    <t>B4 Under 59½?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</si>
</sst>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21">
    <font>
      <sz val="11"/>
      <color theme="1"/>
      <name val="Calibri"/>
      <family val="2"/>
      <charset val="1"/>
    </font>
    <font>
      <i/>
      <sz val="9"/>
      <color rgb="FF595959"/>
      <name val="Arial"/>
      <charset val="1"/>
    </font>
    <font>
      <b/>
      <sz val="10"/>
      <color rgb="FF0F5A78"/>
      <name val="Arial"/>
      <charset val="1"/>
    </font>
    <font>
      <sz val="10"/>
      <color rgb="FF000000"/>
      <name val="Arial"/>
      <charset val="1"/>
    </font>
    <font>
      <sz val="9"/>
      <color rgb="FFC3692D"/>
      <name val="Arial"/>
      <charset val="1"/>
    </font>
    <font>
      <sz val="10"/>
      <color rgb="FF0F5A78"/>
      <name val="Arial"/>
      <charset val="1"/>
    </font>
    <font>
      <sz val="9"/>
      <color rgb="FF595959"/>
      <name val="Arial"/>
      <charset val="1"/>
    </font>
    <font>
      <b/>
      <sz val="11"/>
      <color rgb="FF0A3D52"/>
      <name val="Arial"/>
      <charset val="1"/>
    </font>
    <font>
      <i/>
      <sz val="9"/>
      <color rgb="FFC3692D"/>
      <name val="Arial"/>
      <charset val="1"/>
    </font>
    <font>
      <b/>
      <sz val="8"/>
      <color rgb="FF595959"/>
      <name val="Arial"/>
      <charset val="1"/>
    </font>
    <font>
      <b/>
      <sz val="10"/>
      <color rgb="FF0F5A78"/>
      <name val="Arial"/>
    </font>
    <font>
      <sz val="10"/>
      <color rgb="FF000000"/>
      <name val="Arial"/>
    </font>
    <font>
      <sz val="10"/>
      <color rgb="FF1F3864"/>
      <name val="Arial"/>
    </font>
    <font>
      <b/>
      <sz val="11"/>
      <color rgb="FF1F3864"/>
      <name val="Arial"/>
    </font>
    <font>
      <i/>
      <sz val="9"/>
      <color rgb="FFFFFFFF"/>
      <name val="Arial"/>
    </font>
    <font>
      <b/>
      <sz val="13"/>
      <color rgb="FFFFFFFF"/>
      <name val="Arial"/>
    </font>
    <font>
      <b/>
      <sz val="10"/>
      <color rgb="FF1F3864"/>
      <name val="Arial"/>
    </font>
    <font>
      <b/>
      <sz val="22"/>
      <color rgb="FF1F3864"/>
      <name val="Arial"/>
    </font>
    <font>
      <i/>
      <sz val="9"/>
      <color rgb="FF595959"/>
      <name val="Arial"/>
    </font>
    <font>
      <b/>
      <sz val="12"/>
      <color rgb="FFFFFFFF"/>
      <name val="Arial"/>
    </font>
    <font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DF0E8"/>
        <bgColor rgb="FFFFF3E0"/>
      </patternFill>
    </fill>
    <fill>
      <patternFill patternType="solid">
        <fgColor rgb="FFD6E8F0"/>
        <bgColor rgb="FFE8EDF4"/>
      </patternFill>
    </fill>
    <fill>
      <patternFill patternType="solid">
        <fgColor rgb="FFE8F5E9"/>
        <bgColor rgb="FFE8EDF4"/>
      </patternFill>
    </fill>
    <fill>
      <patternFill patternType="solid">
        <fgColor rgb="FFC5DCE8"/>
        <bgColor rgb="FFD6E8F0"/>
      </patternFill>
    </fill>
    <fill>
      <patternFill patternType="solid">
        <fgColor rgb="FFE8EDF4"/>
        <bgColor rgb="FFE8F5E9"/>
      </patternFill>
    </fill>
    <fill>
      <patternFill patternType="solid">
        <fgColor rgb="FFF5D5C0"/>
        <bgColor rgb="FFFDF0E8"/>
      </patternFill>
    </fill>
    <fill>
      <patternFill patternType="solid">
        <fgColor rgb="FFD6E8F0"/>
      </patternFill>
    </fill>
    <fill>
      <patternFill patternType="solid">
        <fgColor rgb="FFFDF0E8"/>
      </patternFill>
    </fill>
    <fill>
      <patternFill patternType="solid">
        <fgColor rgb="FFE8F5E9"/>
      </patternFill>
    </fill>
    <fill>
      <patternFill patternType="solid">
        <fgColor rgb="FFF5D5C0"/>
      </patternFill>
    </fill>
    <fill>
      <patternFill patternType="solid">
        <fgColor rgb="FFFFF3E0"/>
      </patternFill>
    </fill>
    <fill>
      <patternFill patternType="solid">
        <fgColor rgb="FF1F3864"/>
      </patternFill>
    </fill>
    <fill>
      <patternFill patternType="solid">
        <fgColor rgb="FF2E7D3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2" borderId="0" xfId="0" applyFont="1" applyFill="1"/>
    <xf numFmtId="0" fontId="2" fillId="3" borderId="0" xfId="0" applyFont="1" applyFill="1" applyAlignment="1">
      <alignment horizontal="center" vertical="center" wrapText="1"/>
    </xf>
    <xf numFmtId="9" fontId="5" fillId="4" borderId="0" xfId="0" applyNumberFormat="1" applyFont="1" applyFill="1" applyAlignment="1">
      <alignment horizontal="center" vertical="center"/>
    </xf>
    <xf numFmtId="0" fontId="6" fillId="5" borderId="0" xfId="0" applyFont="1" applyFill="1"/>
    <xf numFmtId="0" fontId="6" fillId="6" borderId="0" xfId="0" applyFont="1" applyFill="1"/>
    <xf numFmtId="0" fontId="9" fillId="0" borderId="0" xfId="0" applyFont="1"/>
    <xf numFmtId="0" fontId="6" fillId="0" borderId="0" xfId="0" applyFont="1"/>
    <xf numFmtId="0" fontId="10" fillId="8" borderId="0" xfId="0" applyFont="1" applyFill="1" applyAlignment="1">
      <alignment horizontal="center" vertical="center" wrapText="1"/>
    </xf>
    <xf numFmtId="0" fontId="15" fillId="14" borderId="0" xfId="0" applyFont="1" applyFill="1" applyAlignment="1">
      <alignment horizontal="center" vertical="center"/>
    </xf>
    <xf numFmtId="0" fontId="16" fillId="0" borderId="0" xfId="0" applyFont="1"/>
    <xf numFmtId="0" fontId="13" fillId="0" borderId="0" xfId="0" applyFont="1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4" fillId="13" borderId="0" xfId="0" applyFont="1" applyFill="1" applyAlignment="1">
      <alignment horizontal="left" vertical="center" wrapText="1"/>
    </xf>
    <xf numFmtId="0" fontId="19" fillId="1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5" fillId="13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3" fillId="11" borderId="0" xfId="0" applyFont="1" applyFill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3" fillId="2" borderId="0" xfId="0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11" fillId="9" borderId="0" xfId="0" applyFont="1" applyFill="1" applyAlignment="1" applyProtection="1">
      <protection locked="0"/>
    </xf>
    <xf numFmtId="164" fontId="3" fillId="2" borderId="0" xfId="0" applyNumberFormat="1" applyFont="1" applyFill="1" applyAlignment="1" applyProtection="1">
      <protection locked="0"/>
    </xf>
    <xf numFmtId="164" fontId="5" fillId="4" borderId="0" xfId="0" applyNumberFormat="1" applyFont="1" applyFill="1" applyAlignment="1"/>
    <xf numFmtId="0" fontId="1" fillId="5" borderId="0" xfId="0" applyFont="1" applyFill="1" applyAlignment="1"/>
    <xf numFmtId="0" fontId="1" fillId="6" borderId="0" xfId="0" applyFont="1" applyFill="1" applyAlignment="1"/>
    <xf numFmtId="0" fontId="20" fillId="2" borderId="0" xfId="0" applyFont="1" applyFill="1" applyAlignment="1" applyProtection="1">
      <protection locked="0"/>
    </xf>
    <xf numFmtId="0" fontId="3" fillId="2" borderId="0" xfId="0" applyFont="1" applyFill="1" applyAlignment="1"/>
    <xf numFmtId="164" fontId="7" fillId="7" borderId="0" xfId="0" applyNumberFormat="1" applyFont="1" applyFill="1" applyAlignment="1"/>
    <xf numFmtId="164" fontId="11" fillId="9" borderId="0" xfId="0" applyNumberFormat="1" applyFont="1" applyFill="1" applyAlignment="1" applyProtection="1">
      <protection locked="0"/>
    </xf>
    <xf numFmtId="164" fontId="12" fillId="10" borderId="0" xfId="0" applyNumberFormat="1" applyFont="1" applyFill="1" applyAlignment="1"/>
    <xf numFmtId="0" fontId="1" fillId="0" borderId="0" xfId="0" applyFont="1" applyAlignment="1"/>
    <xf numFmtId="164" fontId="13" fillId="11" borderId="0" xfId="0" applyNumberFormat="1" applyFont="1" applyFill="1" applyAlignment="1"/>
    <xf numFmtId="0" fontId="5" fillId="7" borderId="0" xfId="0" applyFont="1" applyFill="1" applyAlignment="1"/>
    <xf numFmtId="0" fontId="16" fillId="12" borderId="0" xfId="0" applyFont="1" applyFill="1" applyAlignment="1"/>
    <xf numFmtId="164" fontId="13" fillId="12" borderId="0" xfId="0" applyNumberFormat="1" applyFont="1" applyFill="1" applyAlignment="1"/>
    <xf numFmtId="0" fontId="5" fillId="0" borderId="0" xfId="0" applyFont="1" applyAlignment="1"/>
    <xf numFmtId="0" fontId="2" fillId="0" borderId="0" xfId="0" applyFont="1" applyAlignment="1"/>
    <xf numFmtId="164" fontId="13" fillId="10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E0"/>
      <rgbColor rgb="FFE8F5E9"/>
      <rgbColor rgb="FF660066"/>
      <rgbColor rgb="FFFF8080"/>
      <rgbColor rgb="FF0F5A78"/>
      <rgbColor rgb="FFC5DC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8F0"/>
      <rgbColor rgb="FFE8EDF4"/>
      <rgbColor rgb="FFFDF0E8"/>
      <rgbColor rgb="FF99CCFF"/>
      <rgbColor rgb="FFFF99CC"/>
      <rgbColor rgb="FFCC99FF"/>
      <rgbColor rgb="FFF5D5C0"/>
      <rgbColor rgb="FF3366FF"/>
      <rgbColor rgb="FF33CCCC"/>
      <rgbColor rgb="FF99CC00"/>
      <rgbColor rgb="FFFFCC00"/>
      <rgbColor rgb="FFFF9900"/>
      <rgbColor rgb="FFC3692D"/>
      <rgbColor rgb="FF595959"/>
      <rgbColor rgb="FF969696"/>
      <rgbColor rgb="FF0A3D52"/>
      <rgbColor rgb="FF2E7D32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99"/>
  <sheetViews>
    <sheetView tabSelected="1" zoomScaleNormal="100" workbookViewId="0">
      <selection activeCell="P8" sqref="P8"/>
    </sheetView>
  </sheetViews>
  <sheetFormatPr defaultColWidth="8.7109375" defaultRowHeight="15"/>
  <cols>
    <col min="2" max="2" width="16" customWidth="1"/>
    <col min="3" max="3" width="10" customWidth="1"/>
    <col min="4" max="4" width="16" customWidth="1"/>
    <col min="5" max="5" width="10" customWidth="1"/>
    <col min="6" max="7" width="11" customWidth="1"/>
    <col min="8" max="8" width="14" customWidth="1"/>
    <col min="9" max="10" width="10" customWidth="1"/>
    <col min="11" max="12" width="14" customWidth="1"/>
  </cols>
  <sheetData>
    <row r="2" spans="2:12" ht="15" customHeight="1">
      <c r="J2" s="24"/>
      <c r="K2" s="29"/>
      <c r="L2" s="29"/>
    </row>
    <row r="3" spans="2:12" ht="32.1" customHeight="1">
      <c r="B3" s="25" t="s">
        <v>0</v>
      </c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2:12" ht="19.5" customHeight="1">
      <c r="B4" s="1" t="s">
        <v>1</v>
      </c>
      <c r="D4" s="30"/>
      <c r="E4" s="31"/>
      <c r="F4" s="31"/>
      <c r="G4" s="1" t="s">
        <v>2</v>
      </c>
      <c r="I4" s="30"/>
      <c r="J4" s="31"/>
      <c r="K4" s="11" t="s">
        <v>3</v>
      </c>
      <c r="L4" s="32"/>
    </row>
    <row r="5" spans="2:12" ht="19.5" customHeight="1">
      <c r="B5" s="1" t="s">
        <v>4</v>
      </c>
      <c r="C5" s="33"/>
      <c r="D5" s="31"/>
      <c r="E5" s="1" t="s">
        <v>5</v>
      </c>
      <c r="G5" s="30"/>
      <c r="H5" s="31"/>
      <c r="I5" s="1" t="s">
        <v>6</v>
      </c>
      <c r="K5" s="30"/>
      <c r="L5" s="31"/>
    </row>
    <row r="6" spans="2:12" ht="18" customHeight="1">
      <c r="B6" s="12" t="s">
        <v>0</v>
      </c>
      <c r="E6" s="28" t="s">
        <v>7</v>
      </c>
      <c r="F6" s="29"/>
      <c r="G6" s="29"/>
      <c r="H6" s="29"/>
      <c r="I6" s="29"/>
      <c r="J6" s="29"/>
      <c r="K6" s="29"/>
      <c r="L6" s="29"/>
    </row>
    <row r="7" spans="2:12" ht="13.5" customHeight="1">
      <c r="B7" s="21" t="s">
        <v>8</v>
      </c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2:12" ht="13.5" customHeight="1">
      <c r="B8" s="22" t="s">
        <v>9</v>
      </c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2:12" ht="13.5" customHeight="1">
      <c r="B9" s="22" t="s">
        <v>10</v>
      </c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2:12" ht="19.5" customHeight="1">
      <c r="B10" s="16" t="s">
        <v>11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2:12" ht="30" customHeight="1">
      <c r="B11" s="23" t="s">
        <v>12</v>
      </c>
      <c r="C11" s="29"/>
      <c r="D11" s="23" t="s">
        <v>13</v>
      </c>
      <c r="E11" s="29"/>
      <c r="F11" s="3" t="s">
        <v>14</v>
      </c>
      <c r="G11" s="3" t="s">
        <v>15</v>
      </c>
      <c r="H11" s="23" t="s">
        <v>16</v>
      </c>
      <c r="I11" s="29"/>
      <c r="J11" s="3" t="s">
        <v>17</v>
      </c>
      <c r="K11" s="19" t="s">
        <v>18</v>
      </c>
      <c r="L11" s="29"/>
    </row>
    <row r="12" spans="2:12" ht="19.5" customHeight="1">
      <c r="B12" s="30" t="s">
        <v>19</v>
      </c>
      <c r="C12" s="31"/>
      <c r="D12" s="30"/>
      <c r="E12" s="31"/>
      <c r="F12" s="13"/>
      <c r="G12" s="13"/>
      <c r="H12" s="33"/>
      <c r="I12" s="31"/>
      <c r="J12" s="4" t="str">
        <f>IF(B12="","",IF(OR(B12="Checking",B12="Savings",B12="Money Market",B12="Life Insurance (Cash Surrender Value)"),100%,IF(OR(B12="Stocks",B12="Bonds",B12="Mutual Funds",B12="US Treasuries Maturity &lt;1 year"),80%,IF(OR(B12="401K",B12="IRA",B12="SEP",B12="KEOGH",B12="Annuities *"),IF(OR(AND(C13=E63,C83="YES"),AND(D13=E63,C83="YES"),AND(C13=E64,C84="YES"),AND(D13=E64,C84="YES"),AND(C13=E65,C85="YES"),AND(D13=E65,C85="YES"),AND(C13=E66,C86="YES"),AND(D13=E66,C86="YES")),60%,70%),IF(B12="Select Asset Type","",70%)))))</f>
        <v/>
      </c>
      <c r="K12" s="34" t="str">
        <f>IF(C13="Non-Borrower","Cannot use Account with a Non-Borrower",IF(H12="","",IF(B12="Select Asset Type","",H12*J12)))</f>
        <v/>
      </c>
      <c r="L12" s="29"/>
    </row>
    <row r="13" spans="2:12" ht="15" customHeight="1">
      <c r="B13" s="35" t="s">
        <v>20</v>
      </c>
      <c r="C13" s="29"/>
      <c r="D13" s="5" t="s">
        <v>21</v>
      </c>
      <c r="F13" s="5" t="s">
        <v>21</v>
      </c>
      <c r="H13" s="5" t="s">
        <v>21</v>
      </c>
    </row>
    <row r="14" spans="2:12" ht="19.5" customHeight="1">
      <c r="B14" s="30" t="s">
        <v>19</v>
      </c>
      <c r="C14" s="31"/>
      <c r="D14" s="30"/>
      <c r="E14" s="31"/>
      <c r="F14" s="13"/>
      <c r="G14" s="13"/>
      <c r="H14" s="33"/>
      <c r="I14" s="31"/>
      <c r="J14" s="4" t="str">
        <f>IF(B14="","",IF(OR(B14="Checking",B14="Savings",B14="Money Market",B14="Life Insurance (Cash Surrender Value)"),100%,IF(OR(B14="Stocks",B14="Bonds",B14="Mutual Funds",B14="US Treasuries Maturity &lt;1 year"),80%,IF(OR(B14="401K",B14="IRA",B14="SEP",B14="KEOGH",B14="Annuities *"),IF(OR(AND(C15=E63,C83="YES"),AND(D15=E63,C83="YES"),AND(C15=E64,C84="YES"),AND(D15=E64,C84="YES"),AND(C15=E65,C85="YES"),AND(D15=E65,C85="YES"),AND(C15=E66,C86="YES"),AND(D15=E66,C86="YES")),60%,70%),IF(B14="Select Asset Type","",70%)))))</f>
        <v/>
      </c>
      <c r="K14" s="34" t="str">
        <f>IF(C15="Non-Borrower","Cannot use Account with a Non-Borrower",IF(H14="","",IF(B14="Select Asset Type","",H14*J14)))</f>
        <v/>
      </c>
      <c r="L14" s="29"/>
    </row>
    <row r="15" spans="2:12" ht="15" customHeight="1">
      <c r="B15" s="36" t="s">
        <v>20</v>
      </c>
      <c r="C15" s="29"/>
      <c r="D15" s="6" t="s">
        <v>21</v>
      </c>
      <c r="F15" s="6" t="s">
        <v>21</v>
      </c>
      <c r="H15" s="6" t="s">
        <v>21</v>
      </c>
    </row>
    <row r="16" spans="2:12" ht="19.5" customHeight="1">
      <c r="B16" s="30" t="s">
        <v>19</v>
      </c>
      <c r="C16" s="31"/>
      <c r="D16" s="30"/>
      <c r="E16" s="31"/>
      <c r="F16" s="13"/>
      <c r="G16" s="13"/>
      <c r="H16" s="33"/>
      <c r="I16" s="31"/>
      <c r="J16" s="4" t="str">
        <f>IF(B16="","",IF(OR(B16="Checking",B16="Savings",B16="Money Market",B16="Life Insurance (Cash Surrender Value)"),100%,IF(OR(B16="Stocks",B16="Bonds",B16="Mutual Funds",B16="US Treasuries Maturity &lt;1 year"),80%,IF(OR(B16="401K",B16="IRA",B16="SEP",B16="KEOGH",B16="Annuities *"),IF(OR(AND(C17=E63,C83="YES"),AND(D17=E63,C83="YES"),AND(C17=E64,C84="YES"),AND(D17=E64,C84="YES"),AND(C17=E65,C85="YES"),AND(D17=E65,C85="YES"),AND(C17=E66,C86="YES"),AND(D17=E66,C86="YES")),60%,70%),IF(B16="Select Asset Type","",70%)))))</f>
        <v/>
      </c>
      <c r="K16" s="34" t="str">
        <f>IF(C17="Non-Borrower","Cannot use Account with a Non-Borrower",IF(H16="","",IF(B16="Select Asset Type","",H16*J16)))</f>
        <v/>
      </c>
      <c r="L16" s="29"/>
    </row>
    <row r="17" spans="2:12" ht="15" customHeight="1">
      <c r="B17" s="35" t="s">
        <v>20</v>
      </c>
      <c r="C17" s="29"/>
      <c r="D17" s="5" t="s">
        <v>21</v>
      </c>
      <c r="F17" s="5" t="s">
        <v>21</v>
      </c>
      <c r="H17" s="5" t="s">
        <v>21</v>
      </c>
    </row>
    <row r="18" spans="2:12" ht="19.5" customHeight="1">
      <c r="B18" s="37" t="s">
        <v>19</v>
      </c>
      <c r="C18" s="31"/>
      <c r="D18" s="30"/>
      <c r="E18" s="31"/>
      <c r="F18" s="13"/>
      <c r="G18" s="13"/>
      <c r="H18" s="33"/>
      <c r="I18" s="31"/>
      <c r="J18" s="4" t="str">
        <f>IF(B18="","",IF(OR(B18="Checking",B18="Savings",B18="Money Market",B18="Life Insurance (Cash Surrender Value)"),100%,IF(OR(B18="Stocks",B18="Bonds",B18="Mutual Funds",B18="US Treasuries Maturity &lt;1 year"),80%,IF(OR(B18="401K",B18="IRA",B18="SEP",B18="KEOGH",B18="Annuities *"),IF(OR(AND(C19=E63,C83="YES"),AND(D19=E63,C83="YES"),AND(C19=E64,C84="YES"),AND(D19=E64,C84="YES"),AND(C19=E65,C85="YES"),AND(D19=E65,C85="YES"),AND(C19=E66,C86="YES"),AND(D19=E66,C86="YES")),60%,70%),IF(B18="Select Asset Type","",70%)))))</f>
        <v/>
      </c>
      <c r="K18" s="34" t="str">
        <f>IF(C19="Non-Borrower","Cannot use Account with a Non-Borrower",IF(H18="","",IF(B18="Select Asset Type","",H18*J18)))</f>
        <v/>
      </c>
      <c r="L18" s="29"/>
    </row>
    <row r="19" spans="2:12" ht="15" customHeight="1">
      <c r="B19" s="36" t="s">
        <v>20</v>
      </c>
      <c r="C19" s="29"/>
      <c r="D19" s="6" t="s">
        <v>21</v>
      </c>
      <c r="F19" s="6" t="s">
        <v>21</v>
      </c>
      <c r="H19" s="6" t="s">
        <v>21</v>
      </c>
    </row>
    <row r="20" spans="2:12" ht="19.5" customHeight="1">
      <c r="B20" s="30" t="s">
        <v>19</v>
      </c>
      <c r="C20" s="31"/>
      <c r="D20" s="30"/>
      <c r="E20" s="31"/>
      <c r="F20" s="13"/>
      <c r="G20" s="13"/>
      <c r="H20" s="33"/>
      <c r="I20" s="31"/>
      <c r="J20" s="4" t="str">
        <f>IF(B20="","",IF(OR(B20="Checking",B20="Savings",B20="Money Market",B20="Life Insurance (Cash Surrender Value)"),100%,IF(OR(B20="Stocks",B20="Bonds",B20="Mutual Funds",B20="US Treasuries Maturity &lt;1 year"),80%,IF(OR(B20="401K",B20="IRA",B20="SEP",B20="KEOGH",B20="Annuities *"),IF(OR(AND(C21=E63,C83="YES"),AND(D21=E63,C83="YES"),AND(C21=E64,C84="YES"),AND(D21=E64,C84="YES"),AND(C21=E65,C85="YES"),AND(D21=E65,C85="YES"),AND(C21=E66,C86="YES"),AND(D21=E66,C86="YES")),60%,70%),IF(B20="Select Asset Type","",70%)))))</f>
        <v/>
      </c>
      <c r="K20" s="34" t="str">
        <f>IF(C21="Non-Borrower","Cannot use Account with a Non-Borrower",IF(H20="","",IF(B20="Select Asset Type","",H20*J20)))</f>
        <v/>
      </c>
      <c r="L20" s="29"/>
    </row>
    <row r="21" spans="2:12" ht="15" customHeight="1">
      <c r="B21" s="35" t="s">
        <v>20</v>
      </c>
      <c r="C21" s="29"/>
      <c r="D21" s="5" t="s">
        <v>21</v>
      </c>
      <c r="F21" s="5" t="s">
        <v>21</v>
      </c>
      <c r="H21" s="5" t="s">
        <v>21</v>
      </c>
    </row>
    <row r="22" spans="2:12" ht="19.5" customHeight="1">
      <c r="B22" s="30" t="s">
        <v>19</v>
      </c>
      <c r="C22" s="31"/>
      <c r="D22" s="30"/>
      <c r="E22" s="31"/>
      <c r="F22" s="13"/>
      <c r="G22" s="13"/>
      <c r="H22" s="33"/>
      <c r="I22" s="31"/>
      <c r="J22" s="4" t="str">
        <f>IF(B22="","",IF(OR(B22="Checking",B22="Savings",B22="Money Market",B22="Life Insurance (Cash Surrender Value)"),100%,IF(OR(B22="Stocks",B22="Bonds",B22="Mutual Funds",B22="US Treasuries Maturity &lt;1 year"),80%,IF(OR(B22="401K",B22="IRA",B22="SEP",B22="KEOGH",B22="Annuities *"),IF(OR(AND(C23=E63,C83="YES"),AND(D23=E63,C83="YES"),AND(C23=E64,C84="YES"),AND(D23=E64,C84="YES"),AND(C23=E65,C85="YES"),AND(D23=E65,C85="YES"),AND(C23=E66,C86="YES"),AND(D23=E66,C86="YES")),60%,70%),IF(B22="Select Asset Type","",70%)))))</f>
        <v/>
      </c>
      <c r="K22" s="34" t="str">
        <f>IF(C23="Non-Borrower","Cannot use Account with a Non-Borrower",IF(H22="","",IF(B22="Select Asset Type","",H22*J22)))</f>
        <v/>
      </c>
      <c r="L22" s="29"/>
    </row>
    <row r="23" spans="2:12" ht="15" customHeight="1">
      <c r="B23" s="36" t="s">
        <v>20</v>
      </c>
      <c r="C23" s="29"/>
      <c r="D23" s="6" t="s">
        <v>21</v>
      </c>
      <c r="F23" s="6" t="s">
        <v>21</v>
      </c>
      <c r="H23" s="6" t="s">
        <v>21</v>
      </c>
    </row>
    <row r="24" spans="2:12" ht="19.5" customHeight="1">
      <c r="B24" s="38" t="s">
        <v>19</v>
      </c>
      <c r="C24" s="29"/>
      <c r="D24" s="30"/>
      <c r="E24" s="31"/>
      <c r="F24" s="13"/>
      <c r="G24" s="13"/>
      <c r="H24" s="33"/>
      <c r="I24" s="31"/>
      <c r="J24" s="4" t="str">
        <f>IF(B24="","",IF(OR(B24="Checking",B24="Savings",B24="Money Market",B24="Life Insurance (Cash Surrender Value)"),100%,IF(OR(B24="Stocks",B24="Bonds",B24="Mutual Funds",B24="US Treasuries Maturity &lt;1 year"),80%,IF(OR(B24="401K",B24="IRA",B24="SEP",B24="KEOGH",B24="Annuities *"),IF(OR(AND(C25=E63,C83="YES"),AND(D25=E63,C83="YES"),AND(C25=E64,C84="YES"),AND(D25=E64,C84="YES"),AND(C25=E65,C85="YES"),AND(D25=E65,C85="YES"),AND(C25=E66,C86="YES"),AND(D25=E66,C86="YES")),60%,70%),IF(B24="Select Asset Type","",70%)))))</f>
        <v/>
      </c>
      <c r="K24" s="34" t="str">
        <f>IF(C25="Non-Borrower","Cannot use Account with a Non-Borrower",IF(H24="","",IF(B24="Select Asset Type","",H24*J24)))</f>
        <v/>
      </c>
      <c r="L24" s="29"/>
    </row>
    <row r="25" spans="2:12" ht="15" customHeight="1">
      <c r="B25" s="35" t="s">
        <v>20</v>
      </c>
      <c r="C25" s="29"/>
      <c r="D25" s="5" t="s">
        <v>21</v>
      </c>
      <c r="F25" s="5" t="s">
        <v>21</v>
      </c>
      <c r="H25" s="5" t="s">
        <v>21</v>
      </c>
    </row>
    <row r="26" spans="2:12" ht="19.5" customHeight="1">
      <c r="B26" s="30" t="s">
        <v>19</v>
      </c>
      <c r="C26" s="31"/>
      <c r="D26" s="30"/>
      <c r="E26" s="31"/>
      <c r="F26" s="13"/>
      <c r="G26" s="13"/>
      <c r="H26" s="33"/>
      <c r="I26" s="31"/>
      <c r="J26" s="4" t="str">
        <f>IF(B26="","",IF(OR(B26="Checking",B26="Savings",B26="Money Market",B26="Life Insurance (Cash Surrender Value)"),100%,IF(OR(B26="Stocks",B26="Bonds",B26="Mutual Funds",B26="US Treasuries Maturity &lt;1 year"),80%,IF(OR(B26="401K",B26="IRA",B26="SEP",B26="KEOGH",B26="Annuities *"),IF(OR(AND(C27=E63,C83="YES"),AND(D27=E63,C83="YES"),AND(C27=E64,C84="YES"),AND(D27=E64,C84="YES"),AND(C27=E65,C85="YES"),AND(D27=E65,C85="YES"),AND(C27=E66,C86="YES"),AND(D27=E66,C86="YES")),60%,70%),IF(B26="Select Asset Type","",70%)))))</f>
        <v/>
      </c>
      <c r="K26" s="34" t="str">
        <f>IF(C27="Non-Borrower","Cannot use Account with a Non-Borrower",IF(H26="","",IF(B26="Select Asset Type","",H26*J26)))</f>
        <v/>
      </c>
      <c r="L26" s="29"/>
    </row>
    <row r="27" spans="2:12" ht="15" customHeight="1">
      <c r="B27" s="36" t="s">
        <v>20</v>
      </c>
      <c r="C27" s="29"/>
      <c r="D27" s="6" t="s">
        <v>21</v>
      </c>
      <c r="F27" s="6" t="s">
        <v>21</v>
      </c>
      <c r="H27" s="6" t="s">
        <v>21</v>
      </c>
    </row>
    <row r="28" spans="2:12" ht="19.5" customHeight="1">
      <c r="B28" s="30" t="s">
        <v>19</v>
      </c>
      <c r="C28" s="31"/>
      <c r="D28" s="30"/>
      <c r="E28" s="31"/>
      <c r="F28" s="13"/>
      <c r="G28" s="13"/>
      <c r="H28" s="33"/>
      <c r="I28" s="31"/>
      <c r="J28" s="4" t="str">
        <f>IF(B28="","",IF(OR(B28="Checking",B28="Savings",B28="Money Market",B28="Life Insurance (Cash Surrender Value)"),100%,IF(OR(B28="Stocks",B28="Bonds",B28="Mutual Funds",B28="US Treasuries Maturity &lt;1 year"),80%,IF(OR(B28="401K",B28="IRA",B28="SEP",B28="KEOGH",B28="Annuities *"),IF(OR(AND(C29=E63,C83="YES"),AND(D29=E63,C83="YES"),AND(C29=E64,C84="YES"),AND(D29=E64,C84="YES"),AND(C29=E65,C85="YES"),AND(D29=E65,C85="YES"),AND(C29=E66,C86="YES"),AND(D29=E66,C86="YES")),60%,70%),IF(B28="Select Asset Type","",70%)))))</f>
        <v/>
      </c>
      <c r="K28" s="34" t="str">
        <f>IF(C29="Non-Borrower","Cannot use Account with a Non-Borrower",IF(H28="","",IF(B28="Select Asset Type","",H28*J28)))</f>
        <v/>
      </c>
      <c r="L28" s="29"/>
    </row>
    <row r="29" spans="2:12" ht="15" customHeight="1">
      <c r="B29" s="35" t="s">
        <v>20</v>
      </c>
      <c r="C29" s="29"/>
      <c r="D29" s="5" t="s">
        <v>21</v>
      </c>
      <c r="F29" s="5" t="s">
        <v>21</v>
      </c>
      <c r="H29" s="5" t="s">
        <v>21</v>
      </c>
    </row>
    <row r="30" spans="2:12" ht="19.5" customHeight="1">
      <c r="B30" s="37" t="s">
        <v>19</v>
      </c>
      <c r="C30" s="31"/>
      <c r="D30" s="30"/>
      <c r="E30" s="31"/>
      <c r="F30" s="13"/>
      <c r="G30" s="13"/>
      <c r="H30" s="33"/>
      <c r="I30" s="31"/>
      <c r="J30" s="4" t="str">
        <f>IF(B30="","",IF(OR(B30="Checking",B30="Savings",B30="Money Market",B30="Life Insurance (Cash Surrender Value)"),100%,IF(OR(B30="Stocks",B30="Bonds",B30="Mutual Funds",B30="US Treasuries Maturity &lt;1 year"),80%,IF(OR(B30="401K",B30="IRA",B30="SEP",B30="KEOGH",B30="Annuities *"),IF(OR(AND(C31=E63,C83="YES"),AND(D31=E63,C83="YES"),AND(C31=E64,C84="YES"),AND(D31=E64,C84="YES"),AND(C31=E65,C85="YES"),AND(D31=E65,C85="YES"),AND(C31=E66,C86="YES"),AND(D31=E66,C86="YES")),60%,70%),IF(B30="Select Asset Type","",70%)))))</f>
        <v/>
      </c>
      <c r="K30" s="34" t="str">
        <f>IF(C31="Non-Borrower","Cannot use Account with a Non-Borrower",IF(H30="","",IF(B30="Select Asset Type","",H30*J30)))</f>
        <v/>
      </c>
      <c r="L30" s="29"/>
    </row>
    <row r="31" spans="2:12" ht="15" customHeight="1">
      <c r="B31" s="36" t="s">
        <v>20</v>
      </c>
      <c r="C31" s="29"/>
      <c r="D31" s="6" t="s">
        <v>21</v>
      </c>
      <c r="F31" s="6" t="s">
        <v>21</v>
      </c>
      <c r="H31" s="6" t="s">
        <v>21</v>
      </c>
    </row>
    <row r="33" spans="2:12" ht="13.5" customHeight="1">
      <c r="B33" s="27" t="s">
        <v>22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spans="2:12" ht="13.5" customHeight="1">
      <c r="B34" s="27" t="s">
        <v>23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spans="2:12" ht="13.5" customHeight="1">
      <c r="B35" s="27" t="s">
        <v>24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2:12" ht="21.75" customHeight="1">
      <c r="B36" s="20" t="s">
        <v>25</v>
      </c>
      <c r="C36" s="29"/>
      <c r="D36" s="29"/>
      <c r="E36" s="29"/>
      <c r="F36" s="29"/>
      <c r="G36" s="29"/>
      <c r="H36" s="29"/>
      <c r="I36" s="29"/>
      <c r="J36" s="29"/>
      <c r="K36" s="39">
        <f>SUM(IF(ISNUMBER(K12),K12,0),IF(ISNUMBER(K14),K14,0),IF(ISNUMBER(K16),K16,0),IF(ISNUMBER(K18),K18,0),IF(ISNUMBER(K20),K20,0),IF(ISNUMBER(K22),K22,0),IF(ISNUMBER(K24),K24,0),IF(ISNUMBER(K26),K26,0),IF(ISNUMBER(K28),K28,0),IF(ISNUMBER(K30),K30,0))</f>
        <v>0</v>
      </c>
      <c r="L36" s="29"/>
    </row>
    <row r="37" spans="2:12" ht="19.5" customHeight="1">
      <c r="B37" s="16" t="s">
        <v>26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2:12" ht="24" customHeight="1">
      <c r="B38" s="19" t="s">
        <v>27</v>
      </c>
      <c r="C38" s="29"/>
      <c r="D38" s="29"/>
      <c r="E38" s="29"/>
      <c r="F38" s="19" t="s">
        <v>28</v>
      </c>
      <c r="G38" s="29"/>
      <c r="H38" s="19" t="s">
        <v>29</v>
      </c>
      <c r="I38" s="29"/>
      <c r="J38" s="9" t="s">
        <v>30</v>
      </c>
      <c r="K38" s="19" t="s">
        <v>31</v>
      </c>
      <c r="L38" s="29"/>
    </row>
    <row r="39" spans="2:12" ht="19.5" customHeight="1">
      <c r="B39" s="30"/>
      <c r="C39" s="31"/>
      <c r="D39" s="31"/>
      <c r="E39" s="31"/>
      <c r="F39" s="30" t="s">
        <v>32</v>
      </c>
      <c r="G39" s="31"/>
      <c r="H39" s="40"/>
      <c r="I39" s="31"/>
      <c r="J39" s="14" t="s">
        <v>33</v>
      </c>
      <c r="K39" s="41">
        <f>IF(J39="YES",IF(ISNUMBER(H39),H39,0),0)</f>
        <v>0</v>
      </c>
      <c r="L39" s="29"/>
    </row>
    <row r="40" spans="2:12" ht="19.5" customHeight="1">
      <c r="B40" s="30"/>
      <c r="C40" s="31"/>
      <c r="D40" s="31"/>
      <c r="E40" s="31"/>
      <c r="F40" s="30" t="s">
        <v>32</v>
      </c>
      <c r="G40" s="31"/>
      <c r="H40" s="40"/>
      <c r="I40" s="31"/>
      <c r="J40" s="14" t="s">
        <v>33</v>
      </c>
      <c r="K40" s="41">
        <f>IF(J40="YES",IF(ISNUMBER(H40),H40,0),0)</f>
        <v>0</v>
      </c>
      <c r="L40" s="29"/>
    </row>
    <row r="41" spans="2:12" ht="19.5" customHeight="1">
      <c r="B41" s="30"/>
      <c r="C41" s="31"/>
      <c r="D41" s="31"/>
      <c r="E41" s="31"/>
      <c r="F41" s="30" t="s">
        <v>32</v>
      </c>
      <c r="G41" s="31"/>
      <c r="H41" s="40"/>
      <c r="I41" s="31"/>
      <c r="J41" s="14" t="s">
        <v>33</v>
      </c>
      <c r="K41" s="41">
        <f>IF(J41="YES",IF(ISNUMBER(H41),H41,0),0)</f>
        <v>0</v>
      </c>
      <c r="L41" s="29"/>
    </row>
    <row r="42" spans="2:12" ht="19.5" customHeight="1">
      <c r="B42" s="30"/>
      <c r="C42" s="31"/>
      <c r="D42" s="31"/>
      <c r="E42" s="31"/>
      <c r="F42" s="30" t="s">
        <v>32</v>
      </c>
      <c r="G42" s="31"/>
      <c r="H42" s="40"/>
      <c r="I42" s="31"/>
      <c r="J42" s="14" t="s">
        <v>33</v>
      </c>
      <c r="K42" s="41">
        <f>IF(J42="YES",IF(ISNUMBER(H42),H42,0),0)</f>
        <v>0</v>
      </c>
      <c r="L42" s="29"/>
    </row>
    <row r="43" spans="2:12" ht="19.5" customHeight="1">
      <c r="B43" s="30"/>
      <c r="C43" s="31"/>
      <c r="D43" s="31"/>
      <c r="E43" s="31"/>
      <c r="F43" s="30" t="s">
        <v>32</v>
      </c>
      <c r="G43" s="31"/>
      <c r="H43" s="40"/>
      <c r="I43" s="31"/>
      <c r="J43" s="14" t="s">
        <v>33</v>
      </c>
      <c r="K43" s="41">
        <f>IF(J43="YES",IF(ISNUMBER(H43),H43,0),0)</f>
        <v>0</v>
      </c>
      <c r="L43" s="29"/>
    </row>
    <row r="44" spans="2:12" ht="13.5" customHeight="1">
      <c r="B44" s="42" t="s">
        <v>34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2:12" ht="21.75" customHeight="1">
      <c r="B45" s="26" t="s">
        <v>35</v>
      </c>
      <c r="C45" s="29"/>
      <c r="D45" s="29"/>
      <c r="E45" s="29"/>
      <c r="F45" s="29"/>
      <c r="G45" s="29"/>
      <c r="H45" s="29"/>
      <c r="I45" s="29"/>
      <c r="J45" s="29"/>
      <c r="K45" s="43">
        <f>IFERROR(SUM(K39:K43),0)</f>
        <v>0</v>
      </c>
      <c r="L45" s="29"/>
    </row>
    <row r="46" spans="2:12" ht="19.5" customHeight="1">
      <c r="B46" s="16" t="s">
        <v>36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2:12" ht="19.5" customHeight="1">
      <c r="B47" s="44" t="s">
        <v>37</v>
      </c>
      <c r="C47" s="29"/>
      <c r="D47" s="29"/>
      <c r="E47" s="29"/>
      <c r="F47" s="29"/>
      <c r="G47" s="29"/>
      <c r="H47" s="29"/>
      <c r="I47" s="29"/>
      <c r="J47" s="29"/>
      <c r="K47" s="40"/>
      <c r="L47" s="31"/>
    </row>
    <row r="48" spans="2:12" ht="19.5" customHeight="1">
      <c r="B48" s="44" t="s">
        <v>38</v>
      </c>
      <c r="C48" s="29"/>
      <c r="D48" s="29"/>
      <c r="E48" s="29"/>
      <c r="F48" s="29"/>
      <c r="G48" s="29"/>
      <c r="H48" s="29"/>
      <c r="I48" s="29"/>
      <c r="J48" s="29"/>
      <c r="K48" s="40"/>
      <c r="L48" s="31"/>
    </row>
    <row r="49" spans="2:12" ht="19.5" customHeight="1">
      <c r="B49" s="44" t="s">
        <v>39</v>
      </c>
      <c r="C49" s="29"/>
      <c r="D49" s="29"/>
      <c r="E49" s="29"/>
      <c r="F49" s="29"/>
      <c r="G49" s="29"/>
      <c r="H49" s="29"/>
      <c r="I49" s="29"/>
      <c r="J49" s="29"/>
      <c r="K49" s="40"/>
      <c r="L49" s="31"/>
    </row>
    <row r="50" spans="2:12" ht="19.5" customHeight="1">
      <c r="B50" s="44" t="s">
        <v>40</v>
      </c>
      <c r="C50" s="29"/>
      <c r="D50" s="29"/>
      <c r="E50" s="29"/>
      <c r="F50" s="29"/>
      <c r="G50" s="29"/>
      <c r="H50" s="29"/>
      <c r="I50" s="29"/>
      <c r="J50" s="29"/>
      <c r="K50" s="40"/>
      <c r="L50" s="31"/>
    </row>
    <row r="51" spans="2:12" ht="13.5" customHeight="1">
      <c r="B51" s="42" t="s">
        <v>41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</row>
    <row r="52" spans="2:12" ht="21.75" customHeight="1">
      <c r="B52" s="45" t="s">
        <v>42</v>
      </c>
      <c r="C52" s="29"/>
      <c r="D52" s="29"/>
      <c r="E52" s="29"/>
      <c r="F52" s="29"/>
      <c r="G52" s="29"/>
      <c r="H52" s="29"/>
      <c r="I52" s="29"/>
      <c r="J52" s="29"/>
      <c r="K52" s="46" t="str">
        <f>IF(K36=0,"",K36-IFERROR(K47,0)-IFERROR(K48,0)-IFERROR(K49,0)-IFERROR(K50,0))</f>
        <v/>
      </c>
      <c r="L52" s="29"/>
    </row>
    <row r="53" spans="2:12" ht="24" customHeight="1">
      <c r="B53" s="17" t="s">
        <v>43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</row>
    <row r="54" spans="2:12" ht="18" customHeight="1">
      <c r="B54" s="47" t="s">
        <v>44</v>
      </c>
      <c r="C54" s="29"/>
      <c r="D54" s="29"/>
      <c r="E54" s="29"/>
      <c r="F54" s="29"/>
      <c r="G54" s="29"/>
      <c r="H54" s="29"/>
      <c r="I54" s="29"/>
      <c r="J54" s="29"/>
      <c r="K54" s="41" t="str">
        <f>IF(K45=0,"",K45*1.5)</f>
        <v/>
      </c>
      <c r="L54" s="29"/>
    </row>
    <row r="55" spans="2:12" ht="18" customHeight="1">
      <c r="B55" s="47" t="s">
        <v>45</v>
      </c>
      <c r="C55" s="29"/>
      <c r="D55" s="29"/>
      <c r="E55" s="29"/>
      <c r="F55" s="29"/>
      <c r="G55" s="29"/>
      <c r="H55" s="29"/>
      <c r="I55" s="29"/>
      <c r="J55" s="29"/>
      <c r="K55" s="41">
        <v>1000000</v>
      </c>
      <c r="L55" s="29"/>
    </row>
    <row r="56" spans="2:12" ht="19.5" customHeight="1">
      <c r="B56" s="48" t="s">
        <v>46</v>
      </c>
      <c r="C56" s="29"/>
      <c r="D56" s="29"/>
      <c r="E56" s="29"/>
      <c r="F56" s="29"/>
      <c r="G56" s="29"/>
      <c r="H56" s="29"/>
      <c r="I56" s="29"/>
      <c r="J56" s="29"/>
      <c r="K56" s="49">
        <f>IF(K54="",K55,MAX(K54,K55))</f>
        <v>1000000</v>
      </c>
      <c r="L56" s="29"/>
    </row>
    <row r="57" spans="2:12" ht="30" customHeight="1">
      <c r="B57" s="18" t="s">
        <v>47</v>
      </c>
      <c r="C57" s="29"/>
      <c r="D57" s="29"/>
      <c r="E57" s="29"/>
      <c r="F57" s="29"/>
      <c r="G57" s="29"/>
      <c r="H57" s="29"/>
      <c r="I57" s="29"/>
      <c r="J57" s="10" t="str">
        <f>IF(K52="","",IF(K52&gt;=K56,"PASS","FAIL"))</f>
        <v/>
      </c>
      <c r="K57" s="15" t="str">
        <f>IF(J57="","",IF(J57="PASS","Meets Requirement — Post-Closing: "&amp;TEXT(K52,"$#,##0")&amp;" ≥ Required: "&amp;TEXT(K56,"$#,##0"),"Does Not Meet Requirement — Post-Closing: "&amp;TEXT(K52,"$#,##0")&amp;" &lt; Required: "&amp;TEXT(K56,"$#,##0")))</f>
        <v/>
      </c>
      <c r="L57" s="29"/>
    </row>
    <row r="58" spans="2:12" hidden="1"/>
    <row r="59" spans="2:12" hidden="1"/>
    <row r="60" spans="2:12" hidden="1"/>
    <row r="61" spans="2:12" hidden="1"/>
    <row r="62" spans="2:12" ht="15" hidden="1" customHeight="1">
      <c r="B62" s="7" t="s">
        <v>48</v>
      </c>
      <c r="E62" s="7" t="s">
        <v>49</v>
      </c>
    </row>
    <row r="63" spans="2:12" ht="15" hidden="1" customHeight="1">
      <c r="B63" t="s">
        <v>50</v>
      </c>
      <c r="E63" t="str">
        <f>IF(D4="","N/A",D4)</f>
        <v>N/A</v>
      </c>
      <c r="F63" t="s">
        <v>51</v>
      </c>
    </row>
    <row r="64" spans="2:12" ht="15" hidden="1" customHeight="1">
      <c r="B64" t="s">
        <v>52</v>
      </c>
      <c r="E64" t="str">
        <f>IF(I4="","N/A",I4)</f>
        <v>N/A</v>
      </c>
      <c r="F64" t="s">
        <v>53</v>
      </c>
    </row>
    <row r="65" spans="2:6" ht="15" hidden="1" customHeight="1">
      <c r="B65" t="s">
        <v>54</v>
      </c>
      <c r="E65" t="str">
        <f>IF(G5="","N/A",G5)</f>
        <v>N/A</v>
      </c>
      <c r="F65" t="s">
        <v>55</v>
      </c>
    </row>
    <row r="66" spans="2:6" ht="15" hidden="1" customHeight="1">
      <c r="B66" t="s">
        <v>56</v>
      </c>
      <c r="E66" t="str">
        <f>IF(K5="","N/A",K5)</f>
        <v>N/A</v>
      </c>
      <c r="F66" t="s">
        <v>57</v>
      </c>
    </row>
    <row r="67" spans="2:6" ht="15" hidden="1" customHeight="1">
      <c r="B67" t="s">
        <v>58</v>
      </c>
      <c r="E67" t="s">
        <v>59</v>
      </c>
      <c r="F67" t="s">
        <v>32</v>
      </c>
    </row>
    <row r="68" spans="2:6" ht="15" hidden="1" customHeight="1">
      <c r="B68" t="s">
        <v>60</v>
      </c>
      <c r="E68" t="s">
        <v>21</v>
      </c>
    </row>
    <row r="69" spans="2:6" ht="15" hidden="1" customHeight="1">
      <c r="B69" t="s">
        <v>61</v>
      </c>
    </row>
    <row r="70" spans="2:6" ht="15" hidden="1" customHeight="1">
      <c r="B70" t="s">
        <v>62</v>
      </c>
    </row>
    <row r="71" spans="2:6" ht="15" hidden="1" customHeight="1">
      <c r="B71" t="s">
        <v>63</v>
      </c>
    </row>
    <row r="72" spans="2:6" ht="15" hidden="1" customHeight="1">
      <c r="B72" t="s">
        <v>64</v>
      </c>
    </row>
    <row r="73" spans="2:6" ht="15" hidden="1" customHeight="1">
      <c r="B73" t="s">
        <v>65</v>
      </c>
    </row>
    <row r="74" spans="2:6" ht="15" hidden="1" customHeight="1">
      <c r="B74" t="s">
        <v>66</v>
      </c>
    </row>
    <row r="75" spans="2:6" ht="15" hidden="1" customHeight="1">
      <c r="B75" t="s">
        <v>67</v>
      </c>
    </row>
    <row r="76" spans="2:6" ht="15" hidden="1" customHeight="1">
      <c r="B76" t="s">
        <v>19</v>
      </c>
    </row>
    <row r="77" spans="2:6" hidden="1"/>
    <row r="78" spans="2:6" hidden="1"/>
    <row r="79" spans="2:6" hidden="1"/>
    <row r="80" spans="2:6" hidden="1"/>
    <row r="81" spans="2:3" hidden="1"/>
    <row r="82" spans="2:3" ht="15" hidden="1" customHeight="1">
      <c r="B82" s="7" t="s">
        <v>68</v>
      </c>
    </row>
    <row r="83" spans="2:3" ht="15" hidden="1" customHeight="1">
      <c r="B83" s="8" t="s">
        <v>69</v>
      </c>
      <c r="C83" s="2" t="s">
        <v>70</v>
      </c>
    </row>
    <row r="84" spans="2:3" ht="15" hidden="1" customHeight="1">
      <c r="B84" s="8" t="s">
        <v>71</v>
      </c>
      <c r="C84" s="2" t="s">
        <v>70</v>
      </c>
    </row>
    <row r="85" spans="2:3" ht="15" hidden="1" customHeight="1">
      <c r="B85" s="8" t="s">
        <v>72</v>
      </c>
      <c r="C85" s="2" t="s">
        <v>70</v>
      </c>
    </row>
    <row r="86" spans="2:3" ht="15" hidden="1" customHeight="1">
      <c r="B86" s="8" t="s">
        <v>73</v>
      </c>
      <c r="C86" s="2" t="s">
        <v>70</v>
      </c>
    </row>
    <row r="87" spans="2:3" hidden="1"/>
    <row r="88" spans="2:3" hidden="1"/>
    <row r="89" spans="2:3" hidden="1"/>
    <row r="90" spans="2:3" hidden="1"/>
    <row r="91" spans="2:3" hidden="1"/>
    <row r="92" spans="2:3" hidden="1"/>
    <row r="93" spans="2:3" hidden="1"/>
    <row r="94" spans="2:3" hidden="1"/>
    <row r="95" spans="2:3" hidden="1"/>
    <row r="96" spans="2:3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</sheetData>
  <sheetProtection algorithmName="SHA-512" hashValue="jfig9MRa2tbVyl2Bbqa8eak9SKn47jUiSWQOMXWlr2QCVf/ZPc9KDbFwd327UsC/IqpbcGY+d7euNUNIpT5ngw==" saltValue="cm3i+Z1aZ4TWPYXcf6tclg==" spinCount="100000" sheet="1" objects="1" scenarios="1"/>
  <mergeCells count="121">
    <mergeCell ref="B42:E42"/>
    <mergeCell ref="B31:C31"/>
    <mergeCell ref="D20:E20"/>
    <mergeCell ref="B12:C12"/>
    <mergeCell ref="B21:C21"/>
    <mergeCell ref="B55:J55"/>
    <mergeCell ref="B13:C13"/>
    <mergeCell ref="K52:L52"/>
    <mergeCell ref="E6:L6"/>
    <mergeCell ref="K42:L42"/>
    <mergeCell ref="B39:E39"/>
    <mergeCell ref="F43:G43"/>
    <mergeCell ref="B24:C24"/>
    <mergeCell ref="D24:E24"/>
    <mergeCell ref="B33:L33"/>
    <mergeCell ref="B38:E38"/>
    <mergeCell ref="K28:L28"/>
    <mergeCell ref="B51:L51"/>
    <mergeCell ref="B26:C26"/>
    <mergeCell ref="D26:E26"/>
    <mergeCell ref="B35:L35"/>
    <mergeCell ref="B40:E40"/>
    <mergeCell ref="K30:L30"/>
    <mergeCell ref="B16:C16"/>
    <mergeCell ref="B25:C25"/>
    <mergeCell ref="H18:I18"/>
    <mergeCell ref="K49:L49"/>
    <mergeCell ref="B3:L3"/>
    <mergeCell ref="K24:L24"/>
    <mergeCell ref="B11:C11"/>
    <mergeCell ref="D11:E11"/>
    <mergeCell ref="K41:L41"/>
    <mergeCell ref="F42:G42"/>
    <mergeCell ref="K11:L11"/>
    <mergeCell ref="K47:L47"/>
    <mergeCell ref="B17:C17"/>
    <mergeCell ref="K40:L40"/>
    <mergeCell ref="H16:I16"/>
    <mergeCell ref="B43:E43"/>
    <mergeCell ref="B44:L44"/>
    <mergeCell ref="B19:C19"/>
    <mergeCell ref="B45:J45"/>
    <mergeCell ref="B28:C28"/>
    <mergeCell ref="B34:L34"/>
    <mergeCell ref="D28:E28"/>
    <mergeCell ref="H22:I22"/>
    <mergeCell ref="B14:C14"/>
    <mergeCell ref="B22:C22"/>
    <mergeCell ref="D22:E22"/>
    <mergeCell ref="D14:E14"/>
    <mergeCell ref="K26:L26"/>
    <mergeCell ref="K50:L50"/>
    <mergeCell ref="H39:I39"/>
    <mergeCell ref="H11:I11"/>
    <mergeCell ref="J2:L2"/>
    <mergeCell ref="K43:L43"/>
    <mergeCell ref="B29:C29"/>
    <mergeCell ref="B37:L37"/>
    <mergeCell ref="H28:I28"/>
    <mergeCell ref="D12:E12"/>
    <mergeCell ref="D4:F4"/>
    <mergeCell ref="B8:L8"/>
    <mergeCell ref="D16:E16"/>
    <mergeCell ref="K12:L12"/>
    <mergeCell ref="G5:H5"/>
    <mergeCell ref="B10:L10"/>
    <mergeCell ref="D18:E18"/>
    <mergeCell ref="K39:L39"/>
    <mergeCell ref="K14:L14"/>
    <mergeCell ref="K48:L48"/>
    <mergeCell ref="I4:J4"/>
    <mergeCell ref="K38:L38"/>
    <mergeCell ref="H24:I24"/>
    <mergeCell ref="B50:J50"/>
    <mergeCell ref="B54:J54"/>
    <mergeCell ref="F39:G39"/>
    <mergeCell ref="H12:I12"/>
    <mergeCell ref="B15:C15"/>
    <mergeCell ref="L4"/>
    <mergeCell ref="H14:I14"/>
    <mergeCell ref="B52:J52"/>
    <mergeCell ref="K16:L16"/>
    <mergeCell ref="H38:I38"/>
    <mergeCell ref="B7:L7"/>
    <mergeCell ref="H43:I43"/>
    <mergeCell ref="K5:L5"/>
    <mergeCell ref="K45:L45"/>
    <mergeCell ref="K54:L54"/>
    <mergeCell ref="H40:I40"/>
    <mergeCell ref="C5:D5"/>
    <mergeCell ref="B9:L9"/>
    <mergeCell ref="H41:I41"/>
    <mergeCell ref="B47:J47"/>
    <mergeCell ref="B30:C30"/>
    <mergeCell ref="D30:E30"/>
    <mergeCell ref="B20:C20"/>
    <mergeCell ref="H42:I42"/>
    <mergeCell ref="H26:I26"/>
    <mergeCell ref="K57:L57"/>
    <mergeCell ref="K18:L18"/>
    <mergeCell ref="H30:I30"/>
    <mergeCell ref="B48:J48"/>
    <mergeCell ref="H20:I20"/>
    <mergeCell ref="B46:L46"/>
    <mergeCell ref="F40:G40"/>
    <mergeCell ref="K36:L36"/>
    <mergeCell ref="K20:L20"/>
    <mergeCell ref="K56:L56"/>
    <mergeCell ref="B53:L53"/>
    <mergeCell ref="B56:J56"/>
    <mergeCell ref="B18:C18"/>
    <mergeCell ref="B27:C27"/>
    <mergeCell ref="K55:L55"/>
    <mergeCell ref="B41:E41"/>
    <mergeCell ref="B49:J49"/>
    <mergeCell ref="B23:C23"/>
    <mergeCell ref="K22:L22"/>
    <mergeCell ref="F41:G41"/>
    <mergeCell ref="B57:I57"/>
    <mergeCell ref="F38:G38"/>
    <mergeCell ref="B36:J36"/>
  </mergeCells>
  <dataValidations count="4">
    <dataValidation type="list" allowBlank="1" sqref="B12 B14 B16 B18 B20 B22 B24 B26 B28 B30" xr:uid="{00000000-0002-0000-0000-000000000000}">
      <formula1>$B$63:$B$76</formula1>
      <formula2>0</formula2>
    </dataValidation>
    <dataValidation type="list" allowBlank="1" sqref="D13 D15 D17 D19 D21 D23 D25 D27 D29 D31 F13 F15 F17 F19 F21 F23 F25 F27 F29 F31" xr:uid="{00000000-0002-0000-0000-000001000000}">
      <formula1>$E$63:$E$68</formula1>
      <formula2>0</formula2>
    </dataValidation>
    <dataValidation type="list" allowBlank="1" sqref="F39:F43" xr:uid="{00000000-0002-0000-0000-000002000000}">
      <formula1>$F$63:$F$67</formula1>
      <formula2>0</formula2>
    </dataValidation>
    <dataValidation type="list" sqref="C83:C86 J39:J43" xr:uid="{00000000-0002-0000-0000-000003000000}">
      <formula1>"YES,NO"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3DCF184FDC1143A0B0AC37908AB840" ma:contentTypeVersion="24" ma:contentTypeDescription="Create a new document." ma:contentTypeScope="" ma:versionID="09fa7bba16aeedcbec8af0bc28709588">
  <xsd:schema xmlns:xsd="http://www.w3.org/2001/XMLSchema" xmlns:xs="http://www.w3.org/2001/XMLSchema" xmlns:p="http://schemas.microsoft.com/office/2006/metadata/properties" xmlns:ns2="8212c982-139b-48d0-86d9-382e883e257d" xmlns:ns3="4b078479-4164-4f81-b8b9-c1b33b25cf55" targetNamespace="http://schemas.microsoft.com/office/2006/metadata/properties" ma:root="true" ma:fieldsID="ae1910aae49c51227cc5ad69dc9a197f" ns2:_="" ns3:_="">
    <xsd:import namespace="8212c982-139b-48d0-86d9-382e883e257d"/>
    <xsd:import namespace="4b078479-4164-4f81-b8b9-c1b33b25c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ateSent" minOccurs="0"/>
                <xsd:element ref="ns2:SubjectLin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c982-139b-48d0-86d9-382e883e25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DateSent" ma:index="18" nillable="true" ma:displayName="Date Sent" ma:description="Date we sent the email out" ma:format="Dropdown" ma:internalName="DateSent">
      <xsd:simpleType>
        <xsd:restriction base="dms:Text">
          <xsd:maxLength value="255"/>
        </xsd:restriction>
      </xsd:simpleType>
    </xsd:element>
    <xsd:element name="SubjectLine" ma:index="19" nillable="true" ma:displayName="Subject Line" ma:description="The Subject Line used for this email" ma:format="Dropdown" ma:internalName="SubjectLine">
      <xsd:simpleType>
        <xsd:restriction base="dms:Text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7444e3d-c46b-4281-a198-ad483e9ec9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78479-4164-4f81-b8b9-c1b33b25cf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89f6b62-804b-42a8-a058-49714c3506c9}" ma:internalName="TaxCatchAll" ma:showField="CatchAllData" ma:web="4b078479-4164-4f81-b8b9-c1b33b25cf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jectLine xmlns="8212c982-139b-48d0-86d9-382e883e257d" xsi:nil="true"/>
    <TaxCatchAll xmlns="4b078479-4164-4f81-b8b9-c1b33b25cf55" xsi:nil="true"/>
    <_Flow_SignoffStatus xmlns="8212c982-139b-48d0-86d9-382e883e257d" xsi:nil="true"/>
    <lcf76f155ced4ddcb4097134ff3c332f xmlns="8212c982-139b-48d0-86d9-382e883e257d">
      <Terms xmlns="http://schemas.microsoft.com/office/infopath/2007/PartnerControls"/>
    </lcf76f155ced4ddcb4097134ff3c332f>
    <DateSent xmlns="8212c982-139b-48d0-86d9-382e883e257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F67929-1679-49C4-A9E9-58872B42F6FE}"/>
</file>

<file path=customXml/itemProps2.xml><?xml version="1.0" encoding="utf-8"?>
<ds:datastoreItem xmlns:ds="http://schemas.openxmlformats.org/officeDocument/2006/customXml" ds:itemID="{3511DDA1-3339-4470-B4EB-C8E2F30DF85A}"/>
</file>

<file path=customXml/itemProps3.xml><?xml version="1.0" encoding="utf-8"?>
<ds:datastoreItem xmlns:ds="http://schemas.openxmlformats.org/officeDocument/2006/customXml" ds:itemID="{5B4518DC-AA51-49DC-8033-9463B0A4E8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>0</cp:revision>
  <dcterms:created xsi:type="dcterms:W3CDTF">2026-03-09T22:50:09Z</dcterms:created>
  <dcterms:modified xsi:type="dcterms:W3CDTF">2026-07-01T20:12:20Z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0x010100483DCF184FDC1143A0B0AC37908AB840</vt:lpwstr>
  </property>
  <property fmtid="{D5CDD505-2E9C-101B-9397-08002B2CF9AE}" pid="3" name="MediaServiceImageTags">
    <vt:lpwstr/>
  </property>
</Properties>
</file>